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decloud-my.sharepoint.com/personal/ryan_young_azed_gov/Documents/Desktop/K3ReadingForms-Charter/"/>
    </mc:Choice>
  </mc:AlternateContent>
  <xr:revisionPtr revIDLastSave="41" documentId="13_ncr:1_{09207D3D-7921-4353-9F85-E9D605F9AC40}" xr6:coauthVersionLast="47" xr6:coauthVersionMax="47" xr10:uidLastSave="{F01C82FE-D5F3-400B-B636-F7AF211D8FB3}"/>
  <workbookProtection lockStructure="1"/>
  <bookViews>
    <workbookView xWindow="-120" yWindow="-120" windowWidth="29040" windowHeight="15720" xr2:uid="{00000000-000D-0000-FFFF-FFFF00000000}"/>
  </bookViews>
  <sheets>
    <sheet name="CSK3ReadingAFR" sheetId="1" r:id="rId1"/>
  </sheets>
  <externalReferences>
    <externalReference r:id="rId2"/>
    <externalReference r:id="rId3"/>
  </externalReferences>
  <definedNames>
    <definedName name="_xlnm.Print_Area" localSheetId="0">CSK3ReadingAFR!$A$1:$M$53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5" i="1"/>
  <c r="I27" i="1"/>
  <c r="I28" i="1"/>
  <c r="I29" i="1"/>
  <c r="I30" i="1"/>
  <c r="I31" i="1"/>
  <c r="I32" i="1"/>
  <c r="I33" i="1"/>
  <c r="I34" i="1"/>
  <c r="I35" i="1"/>
  <c r="I36" i="1"/>
  <c r="I37" i="1"/>
  <c r="I38" i="1"/>
  <c r="I10" i="1"/>
  <c r="D42" i="1" l="1"/>
  <c r="D43" i="1"/>
  <c r="D44" i="1"/>
  <c r="D45" i="1"/>
  <c r="D46" i="1"/>
  <c r="D41" i="1"/>
  <c r="K42" i="1"/>
  <c r="K43" i="1"/>
  <c r="K44" i="1"/>
  <c r="K45" i="1"/>
  <c r="K46" i="1"/>
  <c r="K41" i="1"/>
  <c r="K12" i="1"/>
  <c r="K13" i="1"/>
  <c r="K14" i="1"/>
  <c r="K15" i="1"/>
  <c r="K16" i="1"/>
  <c r="L16" i="1" s="1"/>
  <c r="K17" i="1"/>
  <c r="K18" i="1"/>
  <c r="L18" i="1" s="1"/>
  <c r="K19" i="1"/>
  <c r="K20" i="1"/>
  <c r="K21" i="1"/>
  <c r="K22" i="1"/>
  <c r="K23" i="1"/>
  <c r="K25" i="1"/>
  <c r="K27" i="1"/>
  <c r="K28" i="1"/>
  <c r="K29" i="1"/>
  <c r="K30" i="1"/>
  <c r="K31" i="1"/>
  <c r="K32" i="1"/>
  <c r="L32" i="1" s="1"/>
  <c r="K33" i="1"/>
  <c r="L33" i="1" s="1"/>
  <c r="K34" i="1"/>
  <c r="L34" i="1" s="1"/>
  <c r="K35" i="1"/>
  <c r="K36" i="1"/>
  <c r="K37" i="1"/>
  <c r="K38" i="1"/>
  <c r="K10" i="1"/>
  <c r="A50" i="1"/>
  <c r="L46" i="1"/>
  <c r="E46" i="1"/>
  <c r="L38" i="1"/>
  <c r="J38" i="1"/>
  <c r="H38" i="1"/>
  <c r="G38" i="1"/>
  <c r="F38" i="1"/>
  <c r="E38" i="1"/>
  <c r="D38" i="1"/>
  <c r="L37" i="1"/>
  <c r="J37" i="1"/>
  <c r="L36" i="1"/>
  <c r="J36" i="1"/>
  <c r="L35" i="1"/>
  <c r="J35" i="1"/>
  <c r="J34" i="1"/>
  <c r="J33" i="1"/>
  <c r="J32" i="1"/>
  <c r="L31" i="1"/>
  <c r="J31" i="1"/>
  <c r="L30" i="1"/>
  <c r="J30" i="1"/>
  <c r="L29" i="1"/>
  <c r="J29" i="1"/>
  <c r="L28" i="1"/>
  <c r="J28" i="1"/>
  <c r="J27" i="1"/>
  <c r="L26" i="1"/>
  <c r="J25" i="1"/>
  <c r="L24" i="1"/>
  <c r="L23" i="1"/>
  <c r="J23" i="1"/>
  <c r="H23" i="1"/>
  <c r="G23" i="1"/>
  <c r="F23" i="1"/>
  <c r="E23" i="1"/>
  <c r="D23" i="1"/>
  <c r="L22" i="1"/>
  <c r="J22" i="1"/>
  <c r="L21" i="1"/>
  <c r="J21" i="1"/>
  <c r="L20" i="1"/>
  <c r="J20" i="1"/>
  <c r="L19" i="1"/>
  <c r="J19" i="1"/>
  <c r="J18" i="1"/>
  <c r="L17" i="1"/>
  <c r="J17" i="1"/>
  <c r="J16" i="1"/>
  <c r="L15" i="1"/>
  <c r="J15" i="1"/>
  <c r="L14" i="1"/>
  <c r="J14" i="1"/>
  <c r="L13" i="1"/>
  <c r="J13" i="1"/>
  <c r="J12" i="1"/>
  <c r="L11" i="1"/>
  <c r="J10" i="1"/>
  <c r="L9" i="1"/>
  <c r="J7" i="1"/>
  <c r="I7" i="1"/>
  <c r="A4" i="1"/>
  <c r="A2" i="1"/>
</calcChain>
</file>

<file path=xl/sharedStrings.xml><?xml version="1.0" encoding="utf-8"?>
<sst xmlns="http://schemas.openxmlformats.org/spreadsheetml/2006/main" count="103" uniqueCount="79">
  <si>
    <t>Employee</t>
  </si>
  <si>
    <t>Purchased</t>
  </si>
  <si>
    <t>Salaries</t>
  </si>
  <si>
    <t>Benefits</t>
  </si>
  <si>
    <t>Services</t>
  </si>
  <si>
    <t>Supplies</t>
  </si>
  <si>
    <t>Other</t>
  </si>
  <si>
    <t>Budget</t>
  </si>
  <si>
    <t>%</t>
  </si>
  <si>
    <t>6300, 6400,</t>
  </si>
  <si>
    <t>Increase/</t>
  </si>
  <si>
    <t>6200</t>
  </si>
  <si>
    <t>6500</t>
  </si>
  <si>
    <t>6800</t>
  </si>
  <si>
    <t>Decrease</t>
  </si>
  <si>
    <t>1.</t>
  </si>
  <si>
    <t xml:space="preserve">   2000 Support Services</t>
  </si>
  <si>
    <t xml:space="preserve"> </t>
  </si>
  <si>
    <t xml:space="preserve">      2100 Students</t>
  </si>
  <si>
    <t>2.</t>
  </si>
  <si>
    <t>3.</t>
  </si>
  <si>
    <t xml:space="preserve">      2300 General Administration</t>
  </si>
  <si>
    <t>4.</t>
  </si>
  <si>
    <t xml:space="preserve">      2400 School Administration</t>
  </si>
  <si>
    <t>5.</t>
  </si>
  <si>
    <t xml:space="preserve">      2500 Central Services</t>
  </si>
  <si>
    <t>6.</t>
  </si>
  <si>
    <t xml:space="preserve">      2600 Operation &amp; Maintenance of Plant</t>
  </si>
  <si>
    <t>7.</t>
  </si>
  <si>
    <t xml:space="preserve">      2900 Other</t>
  </si>
  <si>
    <t>8.</t>
  </si>
  <si>
    <t xml:space="preserve">   3000 Operation of Noninstructional Services</t>
  </si>
  <si>
    <t>9.</t>
  </si>
  <si>
    <t>10.</t>
  </si>
  <si>
    <t xml:space="preserve">COUNTY </t>
  </si>
  <si>
    <t xml:space="preserve">CTD NUMBER </t>
  </si>
  <si>
    <t>21.</t>
  </si>
  <si>
    <t>22.</t>
  </si>
  <si>
    <t>23.</t>
  </si>
  <si>
    <t xml:space="preserve">   4000 Facilities Acquisition &amp; Construction</t>
  </si>
  <si>
    <t xml:space="preserve">   5000 Debt Service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</si>
  <si>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</si>
  <si>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</si>
  <si>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</si>
  <si>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</si>
  <si>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</si>
  <si>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</si>
  <si>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</si>
  <si>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</si>
  <si>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</si>
  <si>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11.</t>
  </si>
  <si>
    <t xml:space="preserve">      2700  Student Transportation</t>
  </si>
  <si>
    <t>550 K-3 Reading Program</t>
  </si>
  <si>
    <t>0191  Land and Land Improvements</t>
  </si>
  <si>
    <t>0192  Site Improvements</t>
  </si>
  <si>
    <t>0194  Buildings and Building Improvements</t>
  </si>
  <si>
    <t>0196  Equipment</t>
  </si>
  <si>
    <t>0198  Construction in Progress</t>
  </si>
  <si>
    <t>Total Capital Acquisitions (lines 1-5)</t>
  </si>
  <si>
    <t>550 K-3 Reading Program - Capital Acquisitions</t>
  </si>
  <si>
    <t>Funding Generated by the K-3 Support Level Weight</t>
  </si>
  <si>
    <t xml:space="preserve">CHARTER NAME </t>
  </si>
  <si>
    <t xml:space="preserve">Charter Schoolwide Project </t>
  </si>
  <si>
    <t>24.</t>
  </si>
  <si>
    <t>25.</t>
  </si>
  <si>
    <t>26.</t>
  </si>
  <si>
    <t>K-3 Support Level Weight-Capital Acquisitions</t>
  </si>
  <si>
    <t xml:space="preserve">   1000 Instruction</t>
  </si>
  <si>
    <t xml:space="preserve">      2200 Instruction</t>
  </si>
  <si>
    <t>Total (lines 1-12)</t>
  </si>
  <si>
    <t>TOTALS</t>
  </si>
  <si>
    <t>in Actual</t>
  </si>
  <si>
    <t>Actual</t>
  </si>
  <si>
    <t>Prior Year</t>
  </si>
  <si>
    <t>Prior Year Actual</t>
  </si>
  <si>
    <t>Current Year Actual</t>
  </si>
  <si>
    <t>Charter K-3 Reading Program A.R.S. §15-211 (B)</t>
  </si>
  <si>
    <t xml:space="preserve"> Expenses</t>
  </si>
  <si>
    <r>
      <t>Total (lines 14-25)</t>
    </r>
    <r>
      <rPr>
        <sz val="8"/>
        <rFont val="Times New Roman"/>
        <family val="1"/>
      </rPr>
      <t xml:space="preserve"> (should agree AFR page 2, line 32)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</si>
</sst>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0.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entury Gothic"/>
      <family val="2"/>
    </font>
    <font>
      <b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069185460982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Font="0" applyBorder="0"/>
    <xf numFmtId="0" fontId="2" fillId="0" borderId="0" applyFont="0" applyBorder="0"/>
    <xf numFmtId="0" fontId="1" fillId="0" borderId="0"/>
    <xf numFmtId="9" fontId="1" fillId="0" borderId="0" applyFont="0" applyFill="0" applyBorder="0" applyAlignment="0" applyProtection="0"/>
    <xf numFmtId="0" fontId="1" fillId="0" borderId="1" applyFill="0" applyBorder="0" applyProtection="0"/>
  </cellStyleXfs>
  <cellXfs count="112">
    <xf numFmtId="0" fontId="0" fillId="0" borderId="0" xfId="0"/>
    <xf numFmtId="0" fontId="3" fillId="0" borderId="0" xfId="8" applyFont="1" applyBorder="1" applyProtection="1">
      <protection locked="0"/>
    </xf>
    <xf numFmtId="0" fontId="6" fillId="0" borderId="9" xfId="8" applyFont="1" applyBorder="1" applyProtection="1">
      <protection locked="0"/>
    </xf>
    <xf numFmtId="0" fontId="6" fillId="0" borderId="0" xfId="8" applyFont="1" applyAlignment="1" applyProtection="1">
      <alignment horizontal="center"/>
      <protection locked="0"/>
    </xf>
    <xf numFmtId="0" fontId="3" fillId="0" borderId="7" xfId="8" applyFont="1" applyBorder="1" applyProtection="1">
      <protection locked="0"/>
    </xf>
    <xf numFmtId="0" fontId="6" fillId="0" borderId="7" xfId="8" applyFont="1" applyBorder="1" applyProtection="1">
      <protection locked="0"/>
    </xf>
    <xf numFmtId="0" fontId="3" fillId="0" borderId="9" xfId="8" applyFont="1" applyBorder="1" applyProtection="1">
      <protection locked="0"/>
    </xf>
    <xf numFmtId="49" fontId="6" fillId="0" borderId="0" xfId="8" applyNumberFormat="1" applyFont="1" applyAlignment="1" applyProtection="1">
      <alignment horizontal="left"/>
      <protection locked="0"/>
    </xf>
    <xf numFmtId="0" fontId="8" fillId="0" borderId="0" xfId="8" applyFont="1" applyBorder="1" applyProtection="1">
      <protection locked="0"/>
    </xf>
    <xf numFmtId="3" fontId="6" fillId="0" borderId="5" xfId="8" applyNumberFormat="1" applyFont="1" applyBorder="1" applyProtection="1">
      <protection locked="0"/>
    </xf>
    <xf numFmtId="0" fontId="3" fillId="0" borderId="10" xfId="8" applyFont="1" applyBorder="1" applyProtection="1">
      <protection locked="0"/>
    </xf>
    <xf numFmtId="0" fontId="5" fillId="0" borderId="0" xfId="8" applyFont="1" applyBorder="1" applyProtection="1">
      <protection locked="0"/>
    </xf>
    <xf numFmtId="0" fontId="3" fillId="0" borderId="11" xfId="8" applyFont="1" applyBorder="1" applyProtection="1">
      <protection locked="0"/>
    </xf>
    <xf numFmtId="0" fontId="6" fillId="0" borderId="10" xfId="8" applyFont="1" applyBorder="1" applyAlignment="1" applyProtection="1">
      <alignment horizontal="center" wrapText="1"/>
      <protection locked="0"/>
    </xf>
    <xf numFmtId="0" fontId="6" fillId="0" borderId="12" xfId="8" applyFont="1" applyBorder="1" applyAlignment="1" applyProtection="1">
      <alignment horizontal="center" wrapText="1"/>
      <protection locked="0"/>
    </xf>
    <xf numFmtId="0" fontId="6" fillId="0" borderId="6" xfId="8" applyFont="1" applyBorder="1" applyAlignment="1" applyProtection="1">
      <alignment horizontal="center" wrapText="1"/>
      <protection locked="0"/>
    </xf>
    <xf numFmtId="0" fontId="6" fillId="0" borderId="13" xfId="8" applyFont="1" applyBorder="1" applyAlignment="1" applyProtection="1">
      <alignment horizontal="center" wrapText="1"/>
      <protection locked="0"/>
    </xf>
    <xf numFmtId="0" fontId="6" fillId="0" borderId="11" xfId="8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left" wrapText="1"/>
      <protection locked="0"/>
    </xf>
    <xf numFmtId="0" fontId="0" fillId="0" borderId="0" xfId="0" applyAlignment="1" applyProtection="1">
      <alignment wrapText="1"/>
      <protection locked="0"/>
    </xf>
    <xf numFmtId="49" fontId="6" fillId="0" borderId="0" xfId="0" applyNumberFormat="1" applyFont="1" applyAlignment="1" applyProtection="1">
      <alignment horizontal="right"/>
      <protection locked="0"/>
    </xf>
    <xf numFmtId="164" fontId="6" fillId="0" borderId="0" xfId="0" applyNumberFormat="1" applyFont="1" applyProtection="1">
      <protection locked="0"/>
    </xf>
    <xf numFmtId="49" fontId="6" fillId="0" borderId="0" xfId="8" applyNumberFormat="1" applyFont="1" applyBorder="1" applyProtection="1">
      <protection locked="0"/>
    </xf>
    <xf numFmtId="0" fontId="10" fillId="0" borderId="0" xfId="0" applyFont="1" applyProtection="1">
      <protection locked="0"/>
    </xf>
    <xf numFmtId="0" fontId="0" fillId="0" borderId="8" xfId="0" applyBorder="1" applyProtection="1">
      <protection locked="0"/>
    </xf>
    <xf numFmtId="0" fontId="7" fillId="0" borderId="11" xfId="8" applyFont="1" applyBorder="1" applyProtection="1">
      <protection locked="0"/>
    </xf>
    <xf numFmtId="0" fontId="7" fillId="0" borderId="12" xfId="8" applyFont="1" applyBorder="1" applyProtection="1">
      <protection locked="0"/>
    </xf>
    <xf numFmtId="3" fontId="6" fillId="0" borderId="6" xfId="8" applyNumberFormat="1" applyFont="1" applyBorder="1" applyProtection="1">
      <protection locked="0"/>
    </xf>
    <xf numFmtId="0" fontId="6" fillId="0" borderId="7" xfId="8" applyFont="1" applyBorder="1" applyAlignment="1" applyProtection="1">
      <alignment horizontal="right"/>
      <protection locked="0"/>
    </xf>
    <xf numFmtId="0" fontId="1" fillId="0" borderId="14" xfId="1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38" fontId="6" fillId="0" borderId="1" xfId="10" applyNumberFormat="1" applyFont="1" applyBorder="1" applyAlignment="1" applyProtection="1">
      <alignment vertical="center"/>
      <protection locked="0"/>
    </xf>
    <xf numFmtId="38" fontId="6" fillId="0" borderId="15" xfId="10" applyNumberFormat="1" applyFont="1" applyBorder="1" applyAlignment="1" applyProtection="1">
      <alignment vertical="center"/>
      <protection locked="0"/>
    </xf>
    <xf numFmtId="38" fontId="6" fillId="0" borderId="16" xfId="10" applyNumberFormat="1" applyFont="1" applyBorder="1" applyAlignment="1" applyProtection="1">
      <alignment vertical="center"/>
      <protection locked="0"/>
    </xf>
    <xf numFmtId="0" fontId="6" fillId="0" borderId="8" xfId="10" applyFont="1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/>
      <protection locked="0"/>
    </xf>
    <xf numFmtId="0" fontId="10" fillId="0" borderId="17" xfId="0" applyFont="1" applyBorder="1" applyAlignment="1" applyProtection="1">
      <alignment vertical="center"/>
      <protection locked="0"/>
    </xf>
    <xf numFmtId="3" fontId="6" fillId="0" borderId="10" xfId="8" applyNumberFormat="1" applyFont="1" applyBorder="1" applyProtection="1">
      <protection locked="0"/>
    </xf>
    <xf numFmtId="0" fontId="6" fillId="0" borderId="18" xfId="8" applyFont="1" applyBorder="1" applyAlignment="1" applyProtection="1">
      <alignment horizontal="center"/>
      <protection locked="0"/>
    </xf>
    <xf numFmtId="0" fontId="5" fillId="0" borderId="0" xfId="8" applyFont="1" applyAlignment="1" applyProtection="1">
      <alignment vertical="center" wrapText="1"/>
      <protection locked="0"/>
    </xf>
    <xf numFmtId="0" fontId="5" fillId="0" borderId="0" xfId="8" applyFont="1" applyBorder="1" applyAlignment="1" applyProtection="1">
      <alignment vertical="center" wrapText="1"/>
      <protection locked="0"/>
    </xf>
    <xf numFmtId="0" fontId="5" fillId="0" borderId="0" xfId="8" applyFont="1" applyAlignment="1" applyProtection="1">
      <alignment wrapText="1"/>
      <protection locked="0"/>
    </xf>
    <xf numFmtId="0" fontId="6" fillId="0" borderId="13" xfId="8" applyFont="1" applyBorder="1" applyAlignment="1" applyProtection="1">
      <alignment horizontal="center"/>
      <protection locked="0"/>
    </xf>
    <xf numFmtId="0" fontId="6" fillId="0" borderId="10" xfId="8" applyFont="1" applyBorder="1" applyAlignment="1" applyProtection="1">
      <alignment horizontal="center"/>
      <protection locked="0"/>
    </xf>
    <xf numFmtId="0" fontId="6" fillId="0" borderId="19" xfId="8" applyFont="1" applyBorder="1" applyAlignment="1" applyProtection="1">
      <alignment horizontal="center" vertical="center"/>
      <protection locked="0"/>
    </xf>
    <xf numFmtId="0" fontId="6" fillId="0" borderId="7" xfId="8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7" fillId="3" borderId="0" xfId="8" applyFont="1" applyFill="1" applyAlignment="1" applyProtection="1">
      <alignment horizontal="right"/>
      <protection locked="0"/>
    </xf>
    <xf numFmtId="3" fontId="6" fillId="2" borderId="13" xfId="8" applyNumberFormat="1" applyFont="1" applyFill="1" applyBorder="1" applyAlignment="1" applyProtection="1">
      <alignment horizontal="right"/>
      <protection locked="0"/>
    </xf>
    <xf numFmtId="0" fontId="11" fillId="0" borderId="0" xfId="0" applyFont="1" applyProtection="1">
      <protection locked="0"/>
    </xf>
    <xf numFmtId="3" fontId="6" fillId="0" borderId="12" xfId="8" applyNumberFormat="1" applyFont="1" applyBorder="1" applyProtection="1">
      <protection locked="0"/>
    </xf>
    <xf numFmtId="0" fontId="12" fillId="0" borderId="0" xfId="0" applyFont="1" applyAlignment="1" applyProtection="1">
      <alignment horizontal="left"/>
      <protection locked="0"/>
    </xf>
    <xf numFmtId="0" fontId="0" fillId="0" borderId="0" xfId="0" applyProtection="1">
      <protection locked="0"/>
    </xf>
    <xf numFmtId="0" fontId="7" fillId="0" borderId="0" xfId="8" applyFont="1" applyAlignment="1" applyProtection="1">
      <alignment horizontal="right"/>
      <protection locked="0"/>
    </xf>
    <xf numFmtId="0" fontId="6" fillId="0" borderId="20" xfId="8" applyFont="1" applyBorder="1" applyAlignment="1" applyProtection="1">
      <alignment horizontal="center"/>
      <protection locked="0"/>
    </xf>
    <xf numFmtId="0" fontId="3" fillId="0" borderId="0" xfId="8" applyFont="1" applyAlignment="1" applyProtection="1">
      <alignment horizontal="left"/>
      <protection locked="0"/>
    </xf>
    <xf numFmtId="0" fontId="6" fillId="0" borderId="0" xfId="8" applyFont="1" applyProtection="1">
      <protection locked="0"/>
    </xf>
    <xf numFmtId="0" fontId="6" fillId="0" borderId="16" xfId="8" applyFont="1" applyBorder="1" applyAlignment="1" applyProtection="1">
      <alignment horizontal="center"/>
      <protection locked="0"/>
    </xf>
    <xf numFmtId="0" fontId="6" fillId="0" borderId="5" xfId="8" applyFont="1" applyBorder="1" applyAlignment="1" applyProtection="1">
      <alignment horizontal="center" wrapText="1"/>
      <protection locked="0"/>
    </xf>
    <xf numFmtId="0" fontId="6" fillId="0" borderId="15" xfId="8" applyFont="1" applyBorder="1" applyAlignment="1" applyProtection="1">
      <alignment horizontal="center" vertical="center"/>
      <protection locked="0"/>
    </xf>
    <xf numFmtId="0" fontId="8" fillId="0" borderId="11" xfId="8" applyFont="1" applyBorder="1" applyProtection="1">
      <protection locked="0"/>
    </xf>
    <xf numFmtId="49" fontId="6" fillId="0" borderId="0" xfId="8" applyNumberFormat="1" applyFont="1" applyAlignment="1" applyProtection="1">
      <alignment horizontal="right"/>
      <protection locked="0"/>
    </xf>
    <xf numFmtId="0" fontId="6" fillId="0" borderId="11" xfId="8" applyFont="1" applyBorder="1" applyProtection="1">
      <protection locked="0"/>
    </xf>
    <xf numFmtId="0" fontId="6" fillId="0" borderId="0" xfId="8" applyFont="1" applyBorder="1" applyProtection="1">
      <protection locked="0"/>
    </xf>
    <xf numFmtId="0" fontId="6" fillId="0" borderId="0" xfId="8" applyFont="1" applyAlignment="1" applyProtection="1">
      <alignment horizontal="right"/>
      <protection locked="0"/>
    </xf>
    <xf numFmtId="49" fontId="6" fillId="0" borderId="0" xfId="8" applyNumberFormat="1" applyFont="1" applyBorder="1" applyAlignment="1" applyProtection="1">
      <alignment horizontal="left"/>
      <protection locked="0"/>
    </xf>
    <xf numFmtId="0" fontId="6" fillId="0" borderId="21" xfId="10" applyFont="1" applyBorder="1" applyProtection="1">
      <protection locked="0"/>
    </xf>
    <xf numFmtId="0" fontId="6" fillId="0" borderId="0" xfId="10" applyFont="1" applyProtection="1">
      <protection locked="0"/>
    </xf>
    <xf numFmtId="0" fontId="6" fillId="0" borderId="12" xfId="8" applyFont="1" applyBorder="1" applyProtection="1">
      <protection locked="0"/>
    </xf>
    <xf numFmtId="4" fontId="6" fillId="0" borderId="0" xfId="8" applyNumberFormat="1" applyFont="1" applyBorder="1" applyAlignment="1" applyProtection="1">
      <alignment horizontal="right"/>
      <protection locked="0"/>
    </xf>
    <xf numFmtId="3" fontId="6" fillId="0" borderId="0" xfId="0" applyNumberFormat="1" applyFont="1" applyAlignment="1" applyProtection="1">
      <alignment horizontal="right"/>
      <protection locked="0"/>
    </xf>
    <xf numFmtId="0" fontId="8" fillId="0" borderId="23" xfId="10" applyFont="1" applyBorder="1" applyAlignment="1" applyProtection="1">
      <alignment horizontal="left" vertical="center"/>
      <protection locked="0"/>
    </xf>
    <xf numFmtId="0" fontId="6" fillId="0" borderId="1" xfId="10" applyFont="1" applyBorder="1" applyAlignment="1" applyProtection="1">
      <alignment horizontal="center" vertical="center" wrapText="1"/>
      <protection locked="0"/>
    </xf>
    <xf numFmtId="165" fontId="6" fillId="0" borderId="0" xfId="1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8" fillId="0" borderId="14" xfId="10" applyFont="1" applyBorder="1" applyAlignment="1" applyProtection="1">
      <alignment horizontal="left" vertical="center" wrapText="1"/>
      <protection locked="0"/>
    </xf>
    <xf numFmtId="0" fontId="6" fillId="0" borderId="21" xfId="10" applyFont="1" applyBorder="1" applyAlignment="1" applyProtection="1">
      <alignment vertical="center"/>
      <protection locked="0"/>
    </xf>
    <xf numFmtId="0" fontId="6" fillId="0" borderId="0" xfId="1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6" fillId="0" borderId="24" xfId="10" applyFont="1" applyBorder="1" applyAlignment="1" applyProtection="1">
      <alignment vertical="center"/>
      <protection locked="0"/>
    </xf>
    <xf numFmtId="38" fontId="6" fillId="0" borderId="1" xfId="10" applyNumberFormat="1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6" fillId="0" borderId="18" xfId="8" applyNumberFormat="1" applyFont="1" applyBorder="1" applyProtection="1">
      <protection locked="0"/>
    </xf>
    <xf numFmtId="3" fontId="6" fillId="0" borderId="19" xfId="8" applyNumberFormat="1" applyFont="1" applyBorder="1" applyProtection="1">
      <protection locked="0"/>
    </xf>
    <xf numFmtId="3" fontId="6" fillId="0" borderId="13" xfId="8" applyNumberFormat="1" applyFont="1" applyBorder="1" applyProtection="1">
      <protection locked="0"/>
    </xf>
    <xf numFmtId="3" fontId="6" fillId="0" borderId="20" xfId="8" applyNumberFormat="1" applyFont="1" applyBorder="1" applyProtection="1">
      <protection locked="0"/>
    </xf>
    <xf numFmtId="3" fontId="6" fillId="0" borderId="15" xfId="8" applyNumberFormat="1" applyFont="1" applyBorder="1" applyProtection="1">
      <protection locked="0"/>
    </xf>
    <xf numFmtId="3" fontId="6" fillId="0" borderId="22" xfId="8" applyNumberFormat="1" applyFont="1" applyBorder="1" applyAlignment="1" applyProtection="1">
      <alignment horizontal="right"/>
      <protection locked="0"/>
    </xf>
    <xf numFmtId="49" fontId="4" fillId="0" borderId="8" xfId="8" applyNumberFormat="1" applyFont="1" applyBorder="1" applyAlignment="1" applyProtection="1">
      <alignment horizontal="left"/>
      <protection locked="0"/>
    </xf>
    <xf numFmtId="49" fontId="4" fillId="0" borderId="7" xfId="8" applyNumberFormat="1" applyFont="1" applyBorder="1" applyAlignment="1" applyProtection="1">
      <alignment horizontal="left"/>
      <protection locked="0"/>
    </xf>
    <xf numFmtId="0" fontId="4" fillId="0" borderId="7" xfId="8" applyFont="1" applyBorder="1" applyAlignment="1" applyProtection="1">
      <alignment horizontal="left"/>
      <protection locked="0"/>
    </xf>
    <xf numFmtId="164" fontId="6" fillId="2" borderId="6" xfId="8" applyNumberFormat="1" applyFont="1" applyFill="1" applyBorder="1" applyProtection="1">
      <protection locked="0"/>
    </xf>
    <xf numFmtId="164" fontId="2" fillId="2" borderId="5" xfId="8" applyNumberFormat="1" applyFill="1" applyBorder="1" applyProtection="1">
      <protection locked="0"/>
    </xf>
    <xf numFmtId="0" fontId="5" fillId="0" borderId="0" xfId="8" applyFont="1" applyAlignment="1" applyProtection="1">
      <alignment horizontal="center" wrapText="1"/>
      <protection locked="0"/>
    </xf>
    <xf numFmtId="0" fontId="5" fillId="0" borderId="0" xfId="8" applyFont="1" applyBorder="1" applyAlignment="1" applyProtection="1">
      <alignment horizontal="left" vertical="center" wrapText="1"/>
      <protection locked="0"/>
    </xf>
    <xf numFmtId="0" fontId="6" fillId="0" borderId="4" xfId="8" applyFont="1" applyBorder="1" applyAlignment="1" applyProtection="1">
      <alignment horizontal="center"/>
      <protection locked="0"/>
    </xf>
    <xf numFmtId="0" fontId="6" fillId="0" borderId="3" xfId="8" applyFont="1" applyBorder="1" applyAlignment="1" applyProtection="1">
      <alignment horizontal="center"/>
      <protection locked="0"/>
    </xf>
    <xf numFmtId="0" fontId="6" fillId="0" borderId="2" xfId="8" applyFont="1" applyBorder="1" applyAlignment="1" applyProtection="1">
      <alignment horizontal="center"/>
      <protection locked="0"/>
    </xf>
    <xf numFmtId="3" fontId="6" fillId="0" borderId="25" xfId="8" applyNumberFormat="1" applyFont="1" applyBorder="1" applyProtection="1">
      <protection locked="0"/>
    </xf>
    <xf numFmtId="3" fontId="6" fillId="0" borderId="4" xfId="8" applyNumberFormat="1" applyFont="1" applyBorder="1" applyAlignment="1" applyProtection="1">
      <alignment horizontal="right"/>
      <protection locked="0"/>
    </xf>
    <xf numFmtId="164" fontId="2" fillId="2" borderId="19" xfId="8" applyNumberFormat="1" applyFill="1" applyBorder="1" applyProtection="1">
      <protection locked="0"/>
    </xf>
    <xf numFmtId="164" fontId="6" fillId="2" borderId="20" xfId="8" applyNumberFormat="1" applyFont="1" applyFill="1" applyBorder="1" applyProtection="1">
      <protection locked="0"/>
    </xf>
    <xf numFmtId="164" fontId="6" fillId="2" borderId="27" xfId="8" applyNumberFormat="1" applyFont="1" applyFill="1" applyBorder="1" applyProtection="1">
      <protection locked="0"/>
    </xf>
    <xf numFmtId="3" fontId="6" fillId="0" borderId="1" xfId="8" applyNumberFormat="1" applyFont="1" applyBorder="1" applyProtection="1">
      <protection locked="0"/>
    </xf>
    <xf numFmtId="164" fontId="6" fillId="2" borderId="20" xfId="8" applyNumberFormat="1" applyFont="1" applyFill="1" applyBorder="1" applyProtection="1">
      <protection locked="0"/>
    </xf>
    <xf numFmtId="3" fontId="6" fillId="0" borderId="26" xfId="8" applyNumberFormat="1" applyFont="1" applyBorder="1" applyProtection="1">
      <protection locked="0"/>
    </xf>
    <xf numFmtId="3" fontId="6" fillId="0" borderId="28" xfId="8" applyNumberFormat="1" applyFont="1" applyBorder="1" applyProtection="1">
      <protection locked="0"/>
    </xf>
    <xf numFmtId="3" fontId="6" fillId="0" borderId="3" xfId="8" applyNumberFormat="1" applyFont="1" applyBorder="1" applyAlignment="1" applyProtection="1">
      <alignment horizontal="right"/>
      <protection locked="0"/>
    </xf>
    <xf numFmtId="3" fontId="6" fillId="0" borderId="7" xfId="8" applyNumberFormat="1" applyFont="1" applyBorder="1" applyProtection="1">
      <protection locked="0"/>
    </xf>
    <xf numFmtId="3" fontId="6" fillId="0" borderId="29" xfId="8" applyNumberFormat="1" applyFont="1" applyBorder="1" applyProtection="1">
      <protection locked="0"/>
    </xf>
    <xf numFmtId="3" fontId="6" fillId="0" borderId="30" xfId="8" applyNumberFormat="1" applyFont="1" applyBorder="1" applyProtection="1">
      <protection locked="0"/>
    </xf>
  </cellXfs>
  <cellStyles count="13">
    <cellStyle name="Comma" xfId="4" xr:uid="{00000000-0005-0000-0000-000004000000}"/>
    <cellStyle name="Comma [0]" xfId="5" xr:uid="{00000000-0005-0000-0000-000005000000}"/>
    <cellStyle name="Comma 2" xfId="6" xr:uid="{00000000-0005-0000-0000-000006000000}"/>
    <cellStyle name="Currency" xfId="2" xr:uid="{00000000-0005-0000-0000-000002000000}"/>
    <cellStyle name="Currency [0]" xfId="3" xr:uid="{00000000-0005-0000-0000-000003000000}"/>
    <cellStyle name="Currency 2" xfId="7" xr:uid="{00000000-0005-0000-0000-000007000000}"/>
    <cellStyle name="Normal" xfId="0" builtinId="0"/>
    <cellStyle name="Normal 2" xfId="8" xr:uid="{00000000-0005-0000-0000-000008000000}"/>
    <cellStyle name="Normal 3" xfId="9" xr:uid="{00000000-0005-0000-0000-000009000000}"/>
    <cellStyle name="Normal 4" xfId="10" xr:uid="{00000000-0005-0000-0000-00000A000000}"/>
    <cellStyle name="Percent" xfId="1" xr:uid="{00000000-0005-0000-0000-000001000000}"/>
    <cellStyle name="Percent 2" xfId="11" xr:uid="{00000000-0005-0000-0000-00000B000000}"/>
    <cellStyle name="Style 2" xfId="12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-Charter/k3read23afr.xlsx" TargetMode="External"/><Relationship Id="rId1" Type="http://schemas.openxmlformats.org/officeDocument/2006/relationships/externalLinkPath" Target="k3read23afr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decloud-my.sharepoint.com/personal/ryan_young_azed_gov/Documents/Desktop/K3ReadingForms-Charter/k3readbudg24.xlsx" TargetMode="External"/><Relationship Id="rId1" Type="http://schemas.openxmlformats.org/officeDocument/2006/relationships/externalLinkPath" Target="k3readbudg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SK3ReadingAFR"/>
    </sheetNames>
    <sheetDataSet>
      <sheetData sheetId="0">
        <row r="10">
          <cell r="J10">
            <v>0</v>
          </cell>
        </row>
        <row r="12">
          <cell r="J12">
            <v>0</v>
          </cell>
        </row>
        <row r="13">
          <cell r="J13">
            <v>0</v>
          </cell>
        </row>
        <row r="14">
          <cell r="J14">
            <v>0</v>
          </cell>
        </row>
        <row r="15">
          <cell r="J15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5">
          <cell r="J25">
            <v>524707.81000000006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524707.81000000006</v>
          </cell>
        </row>
        <row r="46">
          <cell r="E46">
            <v>0</v>
          </cell>
          <cell r="L4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SK3ReadingBUDG"/>
    </sheetNames>
    <sheetDataSet>
      <sheetData sheetId="0">
        <row r="10">
          <cell r="L10">
            <v>0</v>
          </cell>
        </row>
        <row r="12">
          <cell r="L12">
            <v>0</v>
          </cell>
        </row>
        <row r="13">
          <cell r="L13">
            <v>0</v>
          </cell>
        </row>
        <row r="14">
          <cell r="L14">
            <v>0</v>
          </cell>
        </row>
        <row r="15">
          <cell r="L15">
            <v>0</v>
          </cell>
        </row>
        <row r="16">
          <cell r="L16">
            <v>0</v>
          </cell>
        </row>
        <row r="17">
          <cell r="L17">
            <v>0</v>
          </cell>
        </row>
        <row r="18">
          <cell r="L18">
            <v>0</v>
          </cell>
        </row>
        <row r="19">
          <cell r="L19">
            <v>0</v>
          </cell>
        </row>
        <row r="20">
          <cell r="L20">
            <v>0</v>
          </cell>
        </row>
        <row r="21">
          <cell r="L21">
            <v>0</v>
          </cell>
        </row>
        <row r="22">
          <cell r="L22">
            <v>0</v>
          </cell>
        </row>
        <row r="23">
          <cell r="L23">
            <v>0</v>
          </cell>
        </row>
        <row r="25">
          <cell r="L25">
            <v>726987</v>
          </cell>
        </row>
        <row r="27">
          <cell r="L27">
            <v>0</v>
          </cell>
        </row>
        <row r="28">
          <cell r="L28">
            <v>0</v>
          </cell>
        </row>
        <row r="29">
          <cell r="L29">
            <v>0</v>
          </cell>
        </row>
        <row r="30">
          <cell r="L30">
            <v>0</v>
          </cell>
        </row>
        <row r="31">
          <cell r="L31">
            <v>0</v>
          </cell>
        </row>
        <row r="32">
          <cell r="L32">
            <v>0</v>
          </cell>
        </row>
        <row r="33">
          <cell r="L33">
            <v>0</v>
          </cell>
        </row>
        <row r="34">
          <cell r="L34">
            <v>0</v>
          </cell>
        </row>
        <row r="35">
          <cell r="L35">
            <v>0</v>
          </cell>
        </row>
        <row r="36">
          <cell r="L36">
            <v>0</v>
          </cell>
        </row>
        <row r="37">
          <cell r="L37">
            <v>0</v>
          </cell>
        </row>
        <row r="38">
          <cell r="L38">
            <v>726987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56"/>
  <sheetViews>
    <sheetView showGridLines="0" tabSelected="1" topLeftCell="A7" workbookViewId="0">
      <selection activeCell="I19" sqref="I19"/>
    </sheetView>
  </sheetViews>
  <sheetFormatPr defaultColWidth="9.140625" defaultRowHeight="15" x14ac:dyDescent="0.25"/>
  <cols>
    <col min="1" max="1" width="16.140625" customWidth="1"/>
    <col min="2" max="2" width="20.5703125" customWidth="1"/>
    <col min="3" max="3" width="5.85546875" customWidth="1"/>
    <col min="4" max="11" width="12.7109375" customWidth="1"/>
    <col min="12" max="12" width="11.28515625" customWidth="1"/>
  </cols>
  <sheetData>
    <row r="1" spans="1:24" x14ac:dyDescent="0.25">
      <c r="A1" s="48" t="s">
        <v>61</v>
      </c>
      <c r="B1" s="90"/>
      <c r="C1" s="91"/>
      <c r="D1" s="91"/>
      <c r="E1" s="91"/>
      <c r="F1" s="54" t="s">
        <v>34</v>
      </c>
      <c r="G1" s="89"/>
      <c r="H1" s="89"/>
      <c r="I1" s="54" t="s">
        <v>35</v>
      </c>
      <c r="J1" s="89"/>
      <c r="K1" s="89"/>
      <c r="L1" s="24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</row>
    <row r="2" spans="1:24" ht="21.75" customHeight="1" x14ac:dyDescent="0.25">
      <c r="A2" s="94" t="str">
        <f>"FY "&amp;C50&amp;" ANNUAL FINANCIAL REPORT"</f>
        <v>FY 2024 ANNUAL FINANCIAL REPORT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42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</row>
    <row r="3" spans="1:24" ht="18.75" customHeight="1" x14ac:dyDescent="0.25">
      <c r="A3" s="94" t="s">
        <v>76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40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ht="15" customHeight="1" x14ac:dyDescent="0.25">
      <c r="A4" s="95" t="str">
        <f>"DUE DATE: October 1, "&amp;C50</f>
        <v>DUE DATE: October 1, 2024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41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</row>
    <row r="5" spans="1:24" ht="15.75" customHeight="1" x14ac:dyDescent="0.25">
      <c r="A5" s="10"/>
      <c r="B5" s="6"/>
      <c r="C5" s="2"/>
      <c r="D5" s="13"/>
      <c r="E5" s="15"/>
      <c r="F5" s="15" t="s">
        <v>1</v>
      </c>
      <c r="G5" s="15"/>
      <c r="H5" s="15"/>
      <c r="I5" s="96" t="s">
        <v>70</v>
      </c>
      <c r="J5" s="97"/>
      <c r="K5" s="98"/>
      <c r="L5" s="55" t="s">
        <v>8</v>
      </c>
      <c r="M5" s="56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</row>
    <row r="6" spans="1:24" ht="15.75" customHeight="1" x14ac:dyDescent="0.25">
      <c r="A6" s="25" t="s">
        <v>62</v>
      </c>
      <c r="B6" s="11"/>
      <c r="C6" s="57"/>
      <c r="D6" s="16"/>
      <c r="E6" s="16" t="s">
        <v>0</v>
      </c>
      <c r="F6" s="16" t="s">
        <v>4</v>
      </c>
      <c r="G6" s="16"/>
      <c r="H6" s="16"/>
      <c r="I6" s="44"/>
      <c r="J6" s="55"/>
      <c r="K6" s="55"/>
      <c r="L6" s="43" t="s">
        <v>10</v>
      </c>
      <c r="M6" s="56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</row>
    <row r="7" spans="1:24" ht="15.75" customHeight="1" x14ac:dyDescent="0.25">
      <c r="A7" s="12"/>
      <c r="B7" s="1"/>
      <c r="C7" s="57"/>
      <c r="D7" s="17" t="s">
        <v>2</v>
      </c>
      <c r="E7" s="16" t="s">
        <v>3</v>
      </c>
      <c r="F7" s="16" t="s">
        <v>9</v>
      </c>
      <c r="G7" s="16" t="s">
        <v>5</v>
      </c>
      <c r="H7" s="16" t="s">
        <v>6</v>
      </c>
      <c r="I7" s="3" t="str">
        <f>"FY"&amp;C50</f>
        <v>FY2024</v>
      </c>
      <c r="J7" s="58" t="str">
        <f>"FY"&amp;C50</f>
        <v>FY2024</v>
      </c>
      <c r="K7" s="58" t="s">
        <v>73</v>
      </c>
      <c r="L7" s="39" t="s">
        <v>14</v>
      </c>
      <c r="M7" s="56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</row>
    <row r="8" spans="1:24" ht="15.75" x14ac:dyDescent="0.25">
      <c r="A8" s="26" t="s">
        <v>77</v>
      </c>
      <c r="B8" s="4"/>
      <c r="C8" s="5"/>
      <c r="D8" s="14">
        <v>6100</v>
      </c>
      <c r="E8" s="59" t="s">
        <v>11</v>
      </c>
      <c r="F8" s="59" t="s">
        <v>12</v>
      </c>
      <c r="G8" s="59">
        <v>6600</v>
      </c>
      <c r="H8" s="59" t="s">
        <v>13</v>
      </c>
      <c r="I8" s="46" t="s">
        <v>7</v>
      </c>
      <c r="J8" s="60" t="s">
        <v>72</v>
      </c>
      <c r="K8" s="60" t="s">
        <v>72</v>
      </c>
      <c r="L8" s="45" t="s">
        <v>71</v>
      </c>
      <c r="M8" s="56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</row>
    <row r="9" spans="1:24" x14ac:dyDescent="0.25">
      <c r="A9" s="61" t="s">
        <v>60</v>
      </c>
      <c r="B9" s="8"/>
      <c r="C9" s="62"/>
      <c r="D9" s="27"/>
      <c r="E9" s="27"/>
      <c r="F9" s="27"/>
      <c r="G9" s="27"/>
      <c r="H9" s="27"/>
      <c r="I9" s="27"/>
      <c r="J9" s="27"/>
      <c r="K9" s="49"/>
      <c r="L9" s="92">
        <f>IF(K10=J10,0,IF(K10&gt;0,(J10-K10)/K10,"---"))</f>
        <v>0</v>
      </c>
      <c r="M9" s="7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24" ht="15" customHeight="1" x14ac:dyDescent="0.25">
      <c r="A10" s="63" t="s">
        <v>67</v>
      </c>
      <c r="B10" s="64"/>
      <c r="C10" s="65">
        <v>1</v>
      </c>
      <c r="D10" s="9"/>
      <c r="E10" s="9"/>
      <c r="F10" s="9"/>
      <c r="G10" s="9"/>
      <c r="H10" s="9"/>
      <c r="I10" s="99">
        <f>[2]CSK3ReadingBUDG!$L10</f>
        <v>0</v>
      </c>
      <c r="J10" s="84">
        <f t="shared" ref="J10:J22" si="0">SUM(D10:H10)</f>
        <v>0</v>
      </c>
      <c r="K10" s="99">
        <f>[1]CSK3ReadingAFR!$J10</f>
        <v>0</v>
      </c>
      <c r="L10" s="93"/>
      <c r="M10" s="7" t="s">
        <v>15</v>
      </c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</row>
    <row r="11" spans="1:24" x14ac:dyDescent="0.25">
      <c r="A11" s="63" t="s">
        <v>16</v>
      </c>
      <c r="B11" s="64"/>
      <c r="C11" s="62" t="s">
        <v>17</v>
      </c>
      <c r="D11" s="27"/>
      <c r="E11" s="27"/>
      <c r="F11" s="27"/>
      <c r="G11" s="27"/>
      <c r="H11" s="38"/>
      <c r="I11" s="110"/>
      <c r="J11" s="86"/>
      <c r="K11" s="85"/>
      <c r="L11" s="92">
        <f>IF(K12=J12,0,IF(K12&gt;0,(J12-K12)/K12,"---"))</f>
        <v>0</v>
      </c>
      <c r="M11" s="7" t="s">
        <v>17</v>
      </c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</row>
    <row r="12" spans="1:24" ht="15" customHeight="1" x14ac:dyDescent="0.25">
      <c r="A12" s="63" t="s">
        <v>18</v>
      </c>
      <c r="B12" s="64"/>
      <c r="C12" s="65">
        <v>2</v>
      </c>
      <c r="D12" s="9"/>
      <c r="E12" s="9"/>
      <c r="F12" s="9"/>
      <c r="G12" s="9"/>
      <c r="H12" s="51"/>
      <c r="I12" s="111">
        <f>[2]CSK3ReadingBUDG!$L12</f>
        <v>0</v>
      </c>
      <c r="J12" s="84">
        <f t="shared" si="0"/>
        <v>0</v>
      </c>
      <c r="K12" s="85">
        <f>[1]CSK3ReadingAFR!$J12</f>
        <v>0</v>
      </c>
      <c r="L12" s="93"/>
      <c r="M12" s="7" t="s">
        <v>19</v>
      </c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</row>
    <row r="13" spans="1:24" x14ac:dyDescent="0.25">
      <c r="A13" s="63" t="s">
        <v>68</v>
      </c>
      <c r="B13" s="64"/>
      <c r="C13" s="65">
        <v>3</v>
      </c>
      <c r="D13" s="9"/>
      <c r="E13" s="9"/>
      <c r="F13" s="9"/>
      <c r="G13" s="9"/>
      <c r="H13" s="51"/>
      <c r="I13" s="106">
        <f>[2]CSK3ReadingBUDG!$L13</f>
        <v>0</v>
      </c>
      <c r="J13" s="109">
        <f t="shared" si="0"/>
        <v>0</v>
      </c>
      <c r="K13" s="106">
        <f>[1]CSK3ReadingAFR!$J13</f>
        <v>0</v>
      </c>
      <c r="L13" s="102">
        <f>IF(K13=J13,0,IF(K13&gt;0,(J13-K13)/K13,"---"))</f>
        <v>0</v>
      </c>
      <c r="M13" s="7" t="s">
        <v>20</v>
      </c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</row>
    <row r="14" spans="1:24" ht="15" customHeight="1" x14ac:dyDescent="0.25">
      <c r="A14" s="63" t="s">
        <v>21</v>
      </c>
      <c r="B14" s="64"/>
      <c r="C14" s="65">
        <v>4</v>
      </c>
      <c r="D14" s="9"/>
      <c r="E14" s="9"/>
      <c r="F14" s="9"/>
      <c r="G14" s="9"/>
      <c r="H14" s="51"/>
      <c r="I14" s="106">
        <f>[2]CSK3ReadingBUDG!$L14</f>
        <v>0</v>
      </c>
      <c r="J14" s="109">
        <f t="shared" si="0"/>
        <v>0</v>
      </c>
      <c r="K14" s="106">
        <f>[1]CSK3ReadingAFR!$J14</f>
        <v>0</v>
      </c>
      <c r="L14" s="102">
        <f t="shared" ref="L14:L23" si="1">IF(K14=J14,0,IF(K14&gt;0,(J14-K14)/K14,"---"))</f>
        <v>0</v>
      </c>
      <c r="M14" s="7" t="s">
        <v>22</v>
      </c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</row>
    <row r="15" spans="1:24" x14ac:dyDescent="0.25">
      <c r="A15" s="63" t="s">
        <v>23</v>
      </c>
      <c r="B15" s="64"/>
      <c r="C15" s="65">
        <v>5</v>
      </c>
      <c r="D15" s="9"/>
      <c r="E15" s="9"/>
      <c r="F15" s="9"/>
      <c r="G15" s="9"/>
      <c r="H15" s="51"/>
      <c r="I15" s="106">
        <f>[2]CSK3ReadingBUDG!$L15</f>
        <v>0</v>
      </c>
      <c r="J15" s="109">
        <f t="shared" si="0"/>
        <v>0</v>
      </c>
      <c r="K15" s="106">
        <f>[1]CSK3ReadingAFR!$J15</f>
        <v>0</v>
      </c>
      <c r="L15" s="102">
        <f t="shared" si="1"/>
        <v>0</v>
      </c>
      <c r="M15" s="7" t="s">
        <v>24</v>
      </c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</row>
    <row r="16" spans="1:24" ht="15" customHeight="1" x14ac:dyDescent="0.25">
      <c r="A16" s="63" t="s">
        <v>25</v>
      </c>
      <c r="B16" s="64"/>
      <c r="C16" s="65">
        <v>6</v>
      </c>
      <c r="D16" s="9"/>
      <c r="E16" s="9"/>
      <c r="F16" s="9"/>
      <c r="G16" s="9"/>
      <c r="H16" s="51"/>
      <c r="I16" s="106">
        <f>[2]CSK3ReadingBUDG!$L16</f>
        <v>0</v>
      </c>
      <c r="J16" s="109">
        <f t="shared" si="0"/>
        <v>0</v>
      </c>
      <c r="K16" s="106">
        <f>[1]CSK3ReadingAFR!$J16</f>
        <v>0</v>
      </c>
      <c r="L16" s="102">
        <f t="shared" si="1"/>
        <v>0</v>
      </c>
      <c r="M16" s="7" t="s">
        <v>26</v>
      </c>
      <c r="N16" s="53"/>
      <c r="O16" s="53"/>
      <c r="P16" s="53"/>
      <c r="Q16" s="53"/>
      <c r="R16" s="53"/>
      <c r="S16" s="53"/>
      <c r="T16" s="53"/>
      <c r="U16" s="53"/>
      <c r="V16" s="53"/>
      <c r="W16" s="53"/>
      <c r="X16" s="53"/>
    </row>
    <row r="17" spans="1:24" x14ac:dyDescent="0.25">
      <c r="A17" s="63" t="s">
        <v>27</v>
      </c>
      <c r="B17" s="64"/>
      <c r="C17" s="65">
        <v>7</v>
      </c>
      <c r="D17" s="9"/>
      <c r="E17" s="9"/>
      <c r="F17" s="9"/>
      <c r="G17" s="9"/>
      <c r="H17" s="51"/>
      <c r="I17" s="106">
        <f>[2]CSK3ReadingBUDG!$L17</f>
        <v>0</v>
      </c>
      <c r="J17" s="109">
        <f t="shared" si="0"/>
        <v>0</v>
      </c>
      <c r="K17" s="106">
        <f>[1]CSK3ReadingAFR!$J17</f>
        <v>0</v>
      </c>
      <c r="L17" s="102">
        <f t="shared" si="1"/>
        <v>0</v>
      </c>
      <c r="M17" s="7" t="s">
        <v>28</v>
      </c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</row>
    <row r="18" spans="1:24" ht="15" customHeight="1" x14ac:dyDescent="0.25">
      <c r="A18" s="63" t="s">
        <v>51</v>
      </c>
      <c r="B18" s="64"/>
      <c r="C18" s="65">
        <v>8</v>
      </c>
      <c r="D18" s="9"/>
      <c r="E18" s="9"/>
      <c r="F18" s="9"/>
      <c r="G18" s="9"/>
      <c r="H18" s="51"/>
      <c r="I18" s="106">
        <f>[2]CSK3ReadingBUDG!$L18</f>
        <v>0</v>
      </c>
      <c r="J18" s="109">
        <f t="shared" si="0"/>
        <v>0</v>
      </c>
      <c r="K18" s="106">
        <f>[1]CSK3ReadingAFR!$J18</f>
        <v>0</v>
      </c>
      <c r="L18" s="102">
        <f t="shared" si="1"/>
        <v>0</v>
      </c>
      <c r="M18" s="7" t="s">
        <v>30</v>
      </c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</row>
    <row r="19" spans="1:24" x14ac:dyDescent="0.25">
      <c r="A19" s="63" t="s">
        <v>29</v>
      </c>
      <c r="B19" s="64"/>
      <c r="C19" s="65">
        <v>9</v>
      </c>
      <c r="D19" s="9"/>
      <c r="E19" s="9"/>
      <c r="F19" s="9"/>
      <c r="G19" s="9"/>
      <c r="H19" s="51"/>
      <c r="I19" s="106">
        <f>[2]CSK3ReadingBUDG!$L19</f>
        <v>0</v>
      </c>
      <c r="J19" s="109">
        <f t="shared" si="0"/>
        <v>0</v>
      </c>
      <c r="K19" s="106">
        <f>[1]CSK3ReadingAFR!$J19</f>
        <v>0</v>
      </c>
      <c r="L19" s="102">
        <f t="shared" si="1"/>
        <v>0</v>
      </c>
      <c r="M19" s="7" t="s">
        <v>32</v>
      </c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</row>
    <row r="20" spans="1:24" s="23" customFormat="1" ht="15" customHeight="1" x14ac:dyDescent="0.25">
      <c r="A20" s="63" t="s">
        <v>31</v>
      </c>
      <c r="B20" s="64"/>
      <c r="C20" s="65">
        <v>10</v>
      </c>
      <c r="D20" s="9"/>
      <c r="E20" s="9"/>
      <c r="F20" s="9"/>
      <c r="G20" s="9"/>
      <c r="H20" s="51"/>
      <c r="I20" s="106">
        <f>[2]CSK3ReadingBUDG!$L20</f>
        <v>0</v>
      </c>
      <c r="J20" s="109">
        <f t="shared" si="0"/>
        <v>0</v>
      </c>
      <c r="K20" s="106">
        <f>[1]CSK3ReadingAFR!$J20</f>
        <v>0</v>
      </c>
      <c r="L20" s="102">
        <f t="shared" si="1"/>
        <v>0</v>
      </c>
      <c r="M20" s="66" t="s">
        <v>33</v>
      </c>
      <c r="Q20" s="53"/>
      <c r="R20" s="53"/>
      <c r="S20" s="53"/>
      <c r="T20" s="53"/>
      <c r="U20" s="53"/>
      <c r="V20" s="53"/>
      <c r="W20" s="53"/>
      <c r="X20" s="53"/>
    </row>
    <row r="21" spans="1:24" s="23" customFormat="1" x14ac:dyDescent="0.25">
      <c r="A21" s="67" t="s">
        <v>39</v>
      </c>
      <c r="B21" s="68"/>
      <c r="C21" s="65">
        <v>11</v>
      </c>
      <c r="D21" s="9"/>
      <c r="E21" s="9"/>
      <c r="F21" s="9"/>
      <c r="G21" s="9"/>
      <c r="H21" s="51"/>
      <c r="I21" s="106">
        <f>[2]CSK3ReadingBUDG!$L21</f>
        <v>0</v>
      </c>
      <c r="J21" s="109">
        <f t="shared" si="0"/>
        <v>0</v>
      </c>
      <c r="K21" s="106">
        <f>[1]CSK3ReadingAFR!$J21</f>
        <v>0</v>
      </c>
      <c r="L21" s="102">
        <f t="shared" si="1"/>
        <v>0</v>
      </c>
      <c r="M21" s="7" t="s">
        <v>50</v>
      </c>
      <c r="Q21" s="53"/>
      <c r="R21" s="53"/>
      <c r="S21" s="53"/>
      <c r="T21" s="53"/>
      <c r="U21" s="53"/>
      <c r="V21" s="53"/>
      <c r="W21" s="53"/>
      <c r="X21" s="53"/>
    </row>
    <row r="22" spans="1:24" ht="15" customHeight="1" x14ac:dyDescent="0.25">
      <c r="A22" s="67" t="s">
        <v>40</v>
      </c>
      <c r="B22" s="64"/>
      <c r="C22" s="65">
        <v>12</v>
      </c>
      <c r="D22" s="9"/>
      <c r="E22" s="9"/>
      <c r="F22" s="9"/>
      <c r="G22" s="9"/>
      <c r="H22" s="51"/>
      <c r="I22" s="106">
        <f>[2]CSK3ReadingBUDG!$L22</f>
        <v>0</v>
      </c>
      <c r="J22" s="109">
        <f t="shared" si="0"/>
        <v>0</v>
      </c>
      <c r="K22" s="106">
        <f>[1]CSK3ReadingAFR!$J22</f>
        <v>0</v>
      </c>
      <c r="L22" s="102">
        <f t="shared" si="1"/>
        <v>0</v>
      </c>
      <c r="M22" s="7" t="s">
        <v>41</v>
      </c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</row>
    <row r="23" spans="1:24" x14ac:dyDescent="0.25">
      <c r="A23" s="69" t="s">
        <v>69</v>
      </c>
      <c r="B23" s="5"/>
      <c r="C23" s="28">
        <v>13</v>
      </c>
      <c r="D23" s="88">
        <f t="shared" ref="D23:J23" si="2">D10+SUM(D12:D22)</f>
        <v>0</v>
      </c>
      <c r="E23" s="88">
        <f t="shared" si="2"/>
        <v>0</v>
      </c>
      <c r="F23" s="88">
        <f t="shared" si="2"/>
        <v>0</v>
      </c>
      <c r="G23" s="88">
        <f t="shared" si="2"/>
        <v>0</v>
      </c>
      <c r="H23" s="100">
        <f t="shared" si="2"/>
        <v>0</v>
      </c>
      <c r="I23" s="106">
        <f>[2]CSK3ReadingBUDG!$L23</f>
        <v>0</v>
      </c>
      <c r="J23" s="108">
        <f t="shared" si="2"/>
        <v>0</v>
      </c>
      <c r="K23" s="106">
        <f>[1]CSK3ReadingAFR!$J23</f>
        <v>0</v>
      </c>
      <c r="L23" s="102">
        <f t="shared" si="1"/>
        <v>0</v>
      </c>
      <c r="M23" s="7" t="s">
        <v>42</v>
      </c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</row>
    <row r="24" spans="1:24" ht="15" customHeight="1" x14ac:dyDescent="0.25">
      <c r="A24" s="61" t="s">
        <v>52</v>
      </c>
      <c r="B24" s="8"/>
      <c r="C24" s="62"/>
      <c r="D24" s="27"/>
      <c r="E24" s="27"/>
      <c r="F24" s="27"/>
      <c r="G24" s="27"/>
      <c r="H24" s="27"/>
      <c r="I24" s="83"/>
      <c r="J24" s="27"/>
      <c r="K24" s="85"/>
      <c r="L24" s="92">
        <f>IF(K25=J25,0,IF(K25&gt;0,(J25-K25)/K25,"---"))</f>
        <v>-1</v>
      </c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</row>
    <row r="25" spans="1:24" ht="15" customHeight="1" x14ac:dyDescent="0.25">
      <c r="A25" s="63" t="s">
        <v>67</v>
      </c>
      <c r="B25" s="64"/>
      <c r="C25" s="65">
        <v>14</v>
      </c>
      <c r="D25" s="9"/>
      <c r="E25" s="9"/>
      <c r="F25" s="9"/>
      <c r="G25" s="9"/>
      <c r="H25" s="9"/>
      <c r="I25" s="99">
        <f>[2]CSK3ReadingBUDG!$L25</f>
        <v>726987</v>
      </c>
      <c r="J25" s="84">
        <f>SUM(D25:H25)</f>
        <v>0</v>
      </c>
      <c r="K25" s="85">
        <f>[1]CSK3ReadingAFR!$J25</f>
        <v>524707.81000000006</v>
      </c>
      <c r="L25" s="93"/>
      <c r="M25" s="7" t="s">
        <v>43</v>
      </c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</row>
    <row r="26" spans="1:24" ht="15" customHeight="1" x14ac:dyDescent="0.25">
      <c r="A26" s="63" t="s">
        <v>16</v>
      </c>
      <c r="B26" s="64"/>
      <c r="C26" s="62" t="s">
        <v>17</v>
      </c>
      <c r="D26" s="27"/>
      <c r="E26" s="27"/>
      <c r="F26" s="27"/>
      <c r="G26" s="27"/>
      <c r="H26" s="27"/>
      <c r="I26" s="83"/>
      <c r="J26" s="38"/>
      <c r="K26" s="107"/>
      <c r="L26" s="105">
        <f>IF(K27=J27,0,IF(K27&gt;0,(J27-K27)/K27,"---"))</f>
        <v>0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</row>
    <row r="27" spans="1:24" ht="15" customHeight="1" x14ac:dyDescent="0.25">
      <c r="A27" s="63" t="s">
        <v>18</v>
      </c>
      <c r="B27" s="64"/>
      <c r="C27" s="65">
        <v>15</v>
      </c>
      <c r="D27" s="9"/>
      <c r="E27" s="9"/>
      <c r="F27" s="9"/>
      <c r="G27" s="9"/>
      <c r="H27" s="9"/>
      <c r="I27" s="83">
        <f>[2]CSK3ReadingBUDG!$L27</f>
        <v>0</v>
      </c>
      <c r="J27" s="51">
        <f>SUM(D27:H27)</f>
        <v>0</v>
      </c>
      <c r="K27" s="87">
        <f>[1]CSK3ReadingAFR!$J27</f>
        <v>0</v>
      </c>
      <c r="L27" s="101"/>
      <c r="M27" s="7" t="s">
        <v>44</v>
      </c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</row>
    <row r="28" spans="1:24" ht="15" customHeight="1" x14ac:dyDescent="0.25">
      <c r="A28" s="63" t="s">
        <v>68</v>
      </c>
      <c r="B28" s="64"/>
      <c r="C28" s="65">
        <v>16</v>
      </c>
      <c r="D28" s="9"/>
      <c r="E28" s="9"/>
      <c r="F28" s="9"/>
      <c r="G28" s="9"/>
      <c r="H28" s="51"/>
      <c r="I28" s="106">
        <f>[2]CSK3ReadingBUDG!$L28</f>
        <v>0</v>
      </c>
      <c r="J28" s="108">
        <f t="shared" ref="J28:J38" si="3">SUM(D28:H28)</f>
        <v>0</v>
      </c>
      <c r="K28" s="104">
        <f>[1]CSK3ReadingAFR!$J28</f>
        <v>0</v>
      </c>
      <c r="L28" s="102">
        <f t="shared" ref="L28:L38" si="4">IF(K28=J28,0,IF(K28&gt;0,(J28-K28)/K28,"---"))</f>
        <v>0</v>
      </c>
      <c r="M28" s="7" t="s">
        <v>45</v>
      </c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</row>
    <row r="29" spans="1:24" x14ac:dyDescent="0.25">
      <c r="A29" s="63" t="s">
        <v>21</v>
      </c>
      <c r="B29" s="64"/>
      <c r="C29" s="65">
        <v>17</v>
      </c>
      <c r="D29" s="9"/>
      <c r="E29" s="9"/>
      <c r="F29" s="9"/>
      <c r="G29" s="9"/>
      <c r="H29" s="51"/>
      <c r="I29" s="106">
        <f>[2]CSK3ReadingBUDG!$L29</f>
        <v>0</v>
      </c>
      <c r="J29" s="108">
        <f t="shared" si="3"/>
        <v>0</v>
      </c>
      <c r="K29" s="104">
        <f>[1]CSK3ReadingAFR!$J29</f>
        <v>0</v>
      </c>
      <c r="L29" s="102">
        <f t="shared" si="4"/>
        <v>0</v>
      </c>
      <c r="M29" s="7" t="s">
        <v>46</v>
      </c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</row>
    <row r="30" spans="1:24" ht="15" customHeight="1" x14ac:dyDescent="0.25">
      <c r="A30" s="63" t="s">
        <v>23</v>
      </c>
      <c r="B30" s="64"/>
      <c r="C30" s="65">
        <v>18</v>
      </c>
      <c r="D30" s="9"/>
      <c r="E30" s="9"/>
      <c r="F30" s="9"/>
      <c r="G30" s="9"/>
      <c r="H30" s="51"/>
      <c r="I30" s="106">
        <f>[2]CSK3ReadingBUDG!$L30</f>
        <v>0</v>
      </c>
      <c r="J30" s="108">
        <f t="shared" si="3"/>
        <v>0</v>
      </c>
      <c r="K30" s="104">
        <f>[1]CSK3ReadingAFR!$J30</f>
        <v>0</v>
      </c>
      <c r="L30" s="102">
        <f t="shared" si="4"/>
        <v>0</v>
      </c>
      <c r="M30" s="7" t="s">
        <v>47</v>
      </c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</row>
    <row r="31" spans="1:24" x14ac:dyDescent="0.25">
      <c r="A31" s="63" t="s">
        <v>25</v>
      </c>
      <c r="B31" s="64"/>
      <c r="C31" s="65">
        <v>19</v>
      </c>
      <c r="D31" s="9"/>
      <c r="E31" s="9"/>
      <c r="F31" s="9"/>
      <c r="G31" s="9"/>
      <c r="H31" s="51"/>
      <c r="I31" s="106">
        <f>[2]CSK3ReadingBUDG!$L31</f>
        <v>0</v>
      </c>
      <c r="J31" s="108">
        <f t="shared" si="3"/>
        <v>0</v>
      </c>
      <c r="K31" s="104">
        <f>[1]CSK3ReadingAFR!$J31</f>
        <v>0</v>
      </c>
      <c r="L31" s="102">
        <f t="shared" si="4"/>
        <v>0</v>
      </c>
      <c r="M31" s="7" t="s">
        <v>48</v>
      </c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</row>
    <row r="32" spans="1:24" ht="15" customHeight="1" x14ac:dyDescent="0.25">
      <c r="A32" s="63" t="s">
        <v>27</v>
      </c>
      <c r="B32" s="64"/>
      <c r="C32" s="65">
        <v>20</v>
      </c>
      <c r="D32" s="9"/>
      <c r="E32" s="9"/>
      <c r="F32" s="9"/>
      <c r="G32" s="9"/>
      <c r="H32" s="51"/>
      <c r="I32" s="106">
        <f>[2]CSK3ReadingBUDG!$L32</f>
        <v>0</v>
      </c>
      <c r="J32" s="108">
        <f t="shared" si="3"/>
        <v>0</v>
      </c>
      <c r="K32" s="104">
        <f>[1]CSK3ReadingAFR!$J32</f>
        <v>0</v>
      </c>
      <c r="L32" s="102">
        <f t="shared" si="4"/>
        <v>0</v>
      </c>
      <c r="M32" s="7" t="s">
        <v>49</v>
      </c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</row>
    <row r="33" spans="1:24" x14ac:dyDescent="0.25">
      <c r="A33" s="63" t="s">
        <v>51</v>
      </c>
      <c r="B33" s="64"/>
      <c r="C33" s="65">
        <v>21</v>
      </c>
      <c r="D33" s="9"/>
      <c r="E33" s="9"/>
      <c r="F33" s="9"/>
      <c r="G33" s="9"/>
      <c r="H33" s="51"/>
      <c r="I33" s="106">
        <f>[2]CSK3ReadingBUDG!$L33</f>
        <v>0</v>
      </c>
      <c r="J33" s="108">
        <f t="shared" si="3"/>
        <v>0</v>
      </c>
      <c r="K33" s="104">
        <f>[1]CSK3ReadingAFR!$J33</f>
        <v>0</v>
      </c>
      <c r="L33" s="102">
        <f t="shared" si="4"/>
        <v>0</v>
      </c>
      <c r="M33" s="7" t="s">
        <v>36</v>
      </c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</row>
    <row r="34" spans="1:24" ht="15" customHeight="1" x14ac:dyDescent="0.25">
      <c r="A34" s="63" t="s">
        <v>29</v>
      </c>
      <c r="B34" s="64"/>
      <c r="C34" s="65">
        <v>22</v>
      </c>
      <c r="D34" s="9"/>
      <c r="E34" s="9"/>
      <c r="F34" s="9"/>
      <c r="G34" s="9"/>
      <c r="H34" s="51"/>
      <c r="I34" s="106">
        <f>[2]CSK3ReadingBUDG!$L34</f>
        <v>0</v>
      </c>
      <c r="J34" s="108">
        <f t="shared" si="3"/>
        <v>0</v>
      </c>
      <c r="K34" s="104">
        <f>[1]CSK3ReadingAFR!$J34</f>
        <v>0</v>
      </c>
      <c r="L34" s="102">
        <f t="shared" si="4"/>
        <v>0</v>
      </c>
      <c r="M34" s="7" t="s">
        <v>37</v>
      </c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</row>
    <row r="35" spans="1:24" x14ac:dyDescent="0.25">
      <c r="A35" s="67" t="s">
        <v>31</v>
      </c>
      <c r="B35" s="64"/>
      <c r="C35" s="65">
        <v>23</v>
      </c>
      <c r="D35" s="9"/>
      <c r="E35" s="9"/>
      <c r="F35" s="9"/>
      <c r="G35" s="9"/>
      <c r="H35" s="51"/>
      <c r="I35" s="106">
        <f>[2]CSK3ReadingBUDG!$L35</f>
        <v>0</v>
      </c>
      <c r="J35" s="108">
        <f t="shared" si="3"/>
        <v>0</v>
      </c>
      <c r="K35" s="104">
        <f>[1]CSK3ReadingAFR!$J35</f>
        <v>0</v>
      </c>
      <c r="L35" s="102">
        <f t="shared" si="4"/>
        <v>0</v>
      </c>
      <c r="M35" s="7" t="s">
        <v>38</v>
      </c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</row>
    <row r="36" spans="1:24" ht="15" customHeight="1" x14ac:dyDescent="0.25">
      <c r="A36" s="67" t="s">
        <v>39</v>
      </c>
      <c r="B36" s="68"/>
      <c r="C36" s="65">
        <v>24</v>
      </c>
      <c r="D36" s="9"/>
      <c r="E36" s="9"/>
      <c r="F36" s="9"/>
      <c r="G36" s="9"/>
      <c r="H36" s="51"/>
      <c r="I36" s="106">
        <f>[2]CSK3ReadingBUDG!$L36</f>
        <v>0</v>
      </c>
      <c r="J36" s="108">
        <f t="shared" si="3"/>
        <v>0</v>
      </c>
      <c r="K36" s="104">
        <f>[1]CSK3ReadingAFR!$J36</f>
        <v>0</v>
      </c>
      <c r="L36" s="102">
        <f t="shared" si="4"/>
        <v>0</v>
      </c>
      <c r="M36" s="7" t="s">
        <v>63</v>
      </c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</row>
    <row r="37" spans="1:24" x14ac:dyDescent="0.25">
      <c r="A37" s="67" t="s">
        <v>40</v>
      </c>
      <c r="B37" s="64"/>
      <c r="C37" s="65">
        <v>25</v>
      </c>
      <c r="D37" s="9"/>
      <c r="E37" s="9"/>
      <c r="F37" s="9"/>
      <c r="G37" s="9"/>
      <c r="H37" s="51"/>
      <c r="I37" s="106">
        <f>[2]CSK3ReadingBUDG!$L37</f>
        <v>0</v>
      </c>
      <c r="J37" s="109">
        <f>SUM(D37:H37)</f>
        <v>0</v>
      </c>
      <c r="K37" s="104">
        <f>[1]CSK3ReadingAFR!$J37</f>
        <v>0</v>
      </c>
      <c r="L37" s="102">
        <f t="shared" si="4"/>
        <v>0</v>
      </c>
      <c r="M37" s="7" t="s">
        <v>64</v>
      </c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</row>
    <row r="38" spans="1:24" ht="13.5" customHeight="1" x14ac:dyDescent="0.25">
      <c r="A38" s="69" t="s">
        <v>78</v>
      </c>
      <c r="B38" s="5"/>
      <c r="C38" s="28">
        <v>26</v>
      </c>
      <c r="D38" s="88">
        <f>D25+SUM(D27:D37)</f>
        <v>0</v>
      </c>
      <c r="E38" s="88">
        <f>E25+SUM(E27:E37)</f>
        <v>0</v>
      </c>
      <c r="F38" s="88">
        <f>F25+SUM(F27:F37)</f>
        <v>0</v>
      </c>
      <c r="G38" s="88">
        <f>G25+SUM(G27:G37)</f>
        <v>0</v>
      </c>
      <c r="H38" s="100">
        <f>H25+SUM(H27:H37)</f>
        <v>0</v>
      </c>
      <c r="I38" s="106">
        <f>[2]CSK3ReadingBUDG!$L38</f>
        <v>726987</v>
      </c>
      <c r="J38" s="108">
        <f t="shared" si="3"/>
        <v>0</v>
      </c>
      <c r="K38" s="104">
        <f>[1]CSK3ReadingAFR!$J38</f>
        <v>524707.81000000006</v>
      </c>
      <c r="L38" s="103">
        <f t="shared" si="4"/>
        <v>-1</v>
      </c>
      <c r="M38" s="7" t="s">
        <v>65</v>
      </c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</row>
    <row r="39" spans="1:24" ht="12.75" customHeight="1" x14ac:dyDescent="0.25">
      <c r="A39" s="18"/>
      <c r="B39" s="19"/>
      <c r="C39" s="20"/>
      <c r="D39" s="70"/>
      <c r="E39" s="70"/>
      <c r="F39" s="71"/>
      <c r="G39" s="71"/>
      <c r="H39" s="71"/>
      <c r="I39" s="71"/>
      <c r="J39" s="71"/>
      <c r="K39" s="71"/>
      <c r="L39" s="21"/>
      <c r="M39" s="22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</row>
    <row r="40" spans="1:24" ht="25.5" customHeight="1" x14ac:dyDescent="0.25">
      <c r="A40" s="72" t="s">
        <v>59</v>
      </c>
      <c r="B40" s="29"/>
      <c r="C40" s="30"/>
      <c r="D40" s="73" t="s">
        <v>74</v>
      </c>
      <c r="E40" s="73" t="s">
        <v>75</v>
      </c>
      <c r="F40" s="74"/>
      <c r="G40" s="75"/>
      <c r="H40" s="72" t="s">
        <v>66</v>
      </c>
      <c r="I40" s="76"/>
      <c r="J40" s="76"/>
      <c r="K40" s="73" t="s">
        <v>74</v>
      </c>
      <c r="L40" s="47" t="s">
        <v>75</v>
      </c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</row>
    <row r="41" spans="1:24" ht="15" customHeight="1" x14ac:dyDescent="0.25">
      <c r="A41" s="77" t="s">
        <v>53</v>
      </c>
      <c r="B41" s="78"/>
      <c r="C41" s="75"/>
      <c r="D41" s="9">
        <f>[1]CSK3ReadingAFR!$E41</f>
        <v>0</v>
      </c>
      <c r="E41" s="31"/>
      <c r="F41" s="74">
        <v>1</v>
      </c>
      <c r="G41" s="75"/>
      <c r="H41" s="77" t="s">
        <v>53</v>
      </c>
      <c r="I41" s="75"/>
      <c r="J41" s="75"/>
      <c r="K41" s="9">
        <f>[1]CSK3ReadingAFR!$L41</f>
        <v>0</v>
      </c>
      <c r="L41" s="31"/>
      <c r="M41" s="74">
        <v>1</v>
      </c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</row>
    <row r="42" spans="1:24" ht="15" customHeight="1" x14ac:dyDescent="0.25">
      <c r="A42" s="77" t="s">
        <v>54</v>
      </c>
      <c r="B42" s="78"/>
      <c r="C42" s="75"/>
      <c r="D42" s="9">
        <f>[1]CSK3ReadingAFR!$E42</f>
        <v>0</v>
      </c>
      <c r="E42" s="32"/>
      <c r="F42" s="74">
        <v>2</v>
      </c>
      <c r="G42" s="75"/>
      <c r="H42" s="77" t="s">
        <v>54</v>
      </c>
      <c r="I42" s="79"/>
      <c r="J42" s="79"/>
      <c r="K42" s="9">
        <f>[1]CSK3ReadingAFR!$L42</f>
        <v>0</v>
      </c>
      <c r="L42" s="32"/>
      <c r="M42" s="74">
        <v>2</v>
      </c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</row>
    <row r="43" spans="1:24" x14ac:dyDescent="0.25">
      <c r="A43" s="77" t="s">
        <v>55</v>
      </c>
      <c r="B43" s="78"/>
      <c r="C43" s="75"/>
      <c r="D43" s="9">
        <f>[1]CSK3ReadingAFR!$E43</f>
        <v>0</v>
      </c>
      <c r="E43" s="32"/>
      <c r="F43" s="74">
        <v>3</v>
      </c>
      <c r="G43" s="75"/>
      <c r="H43" s="77" t="s">
        <v>55</v>
      </c>
      <c r="I43" s="79"/>
      <c r="J43" s="79"/>
      <c r="K43" s="9">
        <f>[1]CSK3ReadingAFR!$L43</f>
        <v>0</v>
      </c>
      <c r="L43" s="32"/>
      <c r="M43" s="74">
        <v>3</v>
      </c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</row>
    <row r="44" spans="1:24" ht="15" customHeight="1" x14ac:dyDescent="0.25">
      <c r="A44" s="77" t="s">
        <v>56</v>
      </c>
      <c r="B44" s="78"/>
      <c r="C44" s="75"/>
      <c r="D44" s="9">
        <f>[1]CSK3ReadingAFR!$E44</f>
        <v>0</v>
      </c>
      <c r="E44" s="32"/>
      <c r="F44" s="74">
        <v>4</v>
      </c>
      <c r="G44" s="75"/>
      <c r="H44" s="77" t="s">
        <v>56</v>
      </c>
      <c r="I44" s="79"/>
      <c r="J44" s="79"/>
      <c r="K44" s="9">
        <f>[1]CSK3ReadingAFR!$L44</f>
        <v>0</v>
      </c>
      <c r="L44" s="32"/>
      <c r="M44" s="74">
        <v>4</v>
      </c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</row>
    <row r="45" spans="1:24" ht="13.5" customHeight="1" x14ac:dyDescent="0.25">
      <c r="A45" s="77" t="s">
        <v>57</v>
      </c>
      <c r="B45" s="78"/>
      <c r="C45" s="75"/>
      <c r="D45" s="9">
        <f>[1]CSK3ReadingAFR!$E45</f>
        <v>0</v>
      </c>
      <c r="E45" s="33"/>
      <c r="F45" s="74">
        <v>5</v>
      </c>
      <c r="G45" s="75"/>
      <c r="H45" s="77" t="s">
        <v>57</v>
      </c>
      <c r="I45" s="79"/>
      <c r="J45" s="79"/>
      <c r="K45" s="9">
        <f>[1]CSK3ReadingAFR!$L45</f>
        <v>0</v>
      </c>
      <c r="L45" s="33"/>
      <c r="M45" s="74">
        <v>5</v>
      </c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</row>
    <row r="46" spans="1:24" ht="19.5" customHeight="1" x14ac:dyDescent="0.25">
      <c r="A46" s="80" t="s">
        <v>58</v>
      </c>
      <c r="B46" s="34"/>
      <c r="C46" s="35"/>
      <c r="D46" s="9">
        <f>[1]CSK3ReadingAFR!$E46</f>
        <v>0</v>
      </c>
      <c r="E46" s="81">
        <f>SUM(E41:E45)</f>
        <v>0</v>
      </c>
      <c r="F46" s="74">
        <v>6</v>
      </c>
      <c r="G46" s="75"/>
      <c r="H46" s="80" t="s">
        <v>58</v>
      </c>
      <c r="I46" s="36"/>
      <c r="J46" s="37"/>
      <c r="K46" s="9">
        <f>[1]CSK3ReadingAFR!$L46</f>
        <v>0</v>
      </c>
      <c r="L46" s="82">
        <f>SUM(L41:L45)</f>
        <v>0</v>
      </c>
      <c r="M46" s="74">
        <v>6</v>
      </c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</row>
    <row r="47" spans="1:24" ht="12.75" customHeight="1" x14ac:dyDescent="0.25">
      <c r="A47" s="75"/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</row>
    <row r="48" spans="1:24" ht="15" customHeight="1" x14ac:dyDescent="0.25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</row>
    <row r="49" spans="1:24" ht="16.5" customHeight="1" x14ac:dyDescent="0.25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</row>
    <row r="50" spans="1:24" ht="13.5" customHeight="1" x14ac:dyDescent="0.25">
      <c r="A50" s="50" t="str">
        <f>"Rev. 8/"&amp;C50&amp;" K-3 Reading AFR FY "&amp;C50</f>
        <v>Rev. 8/2024 K-3 Reading AFR FY 2024</v>
      </c>
      <c r="B50" s="53"/>
      <c r="C50" s="52">
        <v>2024</v>
      </c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</row>
    <row r="51" spans="1:24" ht="13.5" customHeight="1" x14ac:dyDescent="0.25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</row>
    <row r="52" spans="1:24" ht="13.5" customHeight="1" x14ac:dyDescent="0.25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</row>
    <row r="53" spans="1:24" ht="13.5" customHeight="1" x14ac:dyDescent="0.25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</row>
    <row r="54" spans="1:24" ht="13.5" customHeight="1" x14ac:dyDescent="0.25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</row>
    <row r="55" spans="1:24" ht="26.25" customHeight="1" x14ac:dyDescent="0.25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66"/>
      <c r="O55" s="53"/>
      <c r="P55" s="53"/>
      <c r="Q55" s="53"/>
      <c r="R55" s="53"/>
      <c r="S55" s="53"/>
      <c r="T55" s="53"/>
      <c r="U55" s="53"/>
      <c r="V55" s="53"/>
      <c r="W55" s="53"/>
      <c r="X55" s="53"/>
    </row>
    <row r="56" spans="1:24" x14ac:dyDescent="0.25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</row>
  </sheetData>
  <mergeCells count="11">
    <mergeCell ref="G1:H1"/>
    <mergeCell ref="J1:K1"/>
    <mergeCell ref="B1:E1"/>
    <mergeCell ref="L24:L25"/>
    <mergeCell ref="L26:L27"/>
    <mergeCell ref="L9:L10"/>
    <mergeCell ref="L11:L12"/>
    <mergeCell ref="A2:L2"/>
    <mergeCell ref="A3:L3"/>
    <mergeCell ref="A4:L4"/>
    <mergeCell ref="I5:K5"/>
  </mergeCells>
  <dataValidations count="1">
    <dataValidation type="textLength" operator="equal" allowBlank="1" showInputMessage="1" showErrorMessage="1" promptTitle="CTD Number" prompt="This cell will only accept a CTD number of exactly 9 digits.  Enter 000 at the end of the district number to fill the places of a school number." sqref="J1:K1" xr:uid="{00000000-0002-0000-0000-000000000000}">
      <formula1>9</formula1>
    </dataValidation>
  </dataValidations>
  <printOptions horizontalCentered="1" verticalCentered="1"/>
  <pageMargins left="0" right="0" top="0" bottom="0" header="0" footer="0"/>
  <pageSetup scale="73" fitToWidth="0" orientation="landscape" r:id="rId1"/>
  <ignoredErrors>
    <ignoredError sqref="J10:J3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5" ma:contentTypeDescription="Create a new document." ma:contentTypeScope="" ma:versionID="22bbb3af83291e65c18144881f23e0e5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df1c7cd6be02452a648e14e6facbb5e5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3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1E11B9217455B40B8FBB9893A94134E" ma:contentTypeVersion="15" ma:contentTypeDescription="Create a new document." ma:contentTypeScope="" ma:versionID="22bbb3af83291e65c18144881f23e0e5">
  <xsd:schema xmlns:xsd="http://www.w3.org/2001/XMLSchema" xmlns:xs="http://www.w3.org/2001/XMLSchema" xmlns:p="http://schemas.microsoft.com/office/2006/metadata/properties" xmlns:ns2="73d57025-ee5d-49b6-a60b-7d33184acc89" xmlns:ns3="87488a3f-9ace-46de-933a-7899c85ffeab" xmlns:ns4="f69ac7c7-1a2e-46bd-a988-685139f8f258" targetNamespace="http://schemas.microsoft.com/office/2006/metadata/properties" ma:root="true" ma:fieldsID="df1c7cd6be02452a648e14e6facbb5e5" ns2:_="" ns3:_="" ns4:_="">
    <xsd:import namespace="73d57025-ee5d-49b6-a60b-7d33184acc89"/>
    <xsd:import namespace="87488a3f-9ace-46de-933a-7899c85ffeab"/>
    <xsd:import namespace="f69ac7c7-1a2e-46bd-a988-685139f8f2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lcf76f155ced4ddcb4097134ff3c332f" minOccurs="0"/>
                <xsd:element ref="ns4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d57025-ee5d-49b6-a60b-7d33184acc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5db50a19-44cd-47bf-aae0-69db42930db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488a3f-9ace-46de-933a-7899c85ffea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9ac7c7-1a2e-46bd-a988-685139f8f258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40084994-d578-4a83-9393-9cd401194372}" ma:internalName="TaxCatchAll" ma:showField="CatchAllData" ma:web="87488a3f-9ace-46de-933a-7899c85ffea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>
  <documentManagement>
    <lcf76f155ced4ddcb4097134ff3c332f xmlns="73d57025-ee5d-49b6-a60b-7d33184acc89">
      <Terms xmlns="http://schemas.microsoft.com/office/infopath/2007/PartnerControls"/>
    </lcf76f155ced4ddcb4097134ff3c332f>
    <TaxCatchAll xmlns="f69ac7c7-1a2e-46bd-a988-685139f8f258" xsi:nil="true"/>
  </documentManagement>
</p:properties>
</file>

<file path=customXml/item6.xml><?xml version="1.0" encoding="utf-8"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68ABA6-49F7-4ED8-A297-1D9D91391D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B4F38B-0799-4886-B61C-8DBB46B47F73}">
  <ds:schemaRefs>
    <ds:schemaRef ds:uri="http://purl.org/dc/elements/1.1/"/>
    <ds:schemaRef ds:uri="http://purl.org/dc/terms/"/>
    <ds:schemaRef ds:uri="http://purl.org/dc/dcmitype/"/>
    <ds:schemaRef ds:uri="http://www.w3.org/XML/1998/namespace"/>
    <ds:schemaRef ds:uri="87488a3f-9ace-46de-933a-7899c85ffeab"/>
    <ds:schemaRef ds:uri="http://schemas.microsoft.com/office/2006/metadata/properties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73d57025-ee5d-49b6-a60b-7d33184acc89"/>
  </ds:schemaRefs>
</ds:datastoreItem>
</file>

<file path=customXml/itemProps3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F68ABA6-49F7-4ED8-A297-1D9D91391D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d57025-ee5d-49b6-a60b-7d33184acc89"/>
    <ds:schemaRef ds:uri="87488a3f-9ace-46de-933a-7899c85ffeab"/>
    <ds:schemaRef ds:uri="f69ac7c7-1a2e-46bd-a988-685139f8f2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BBB4F38B-0799-4886-B61C-8DBB46B47F73}">
  <ds:schemaRefs>
    <ds:schemaRef ds:uri="http://purl.org/dc/terms/"/>
    <ds:schemaRef ds:uri="87488a3f-9ace-46de-933a-7899c85ffeab"/>
    <ds:schemaRef ds:uri="73d57025-ee5d-49b6-a60b-7d33184acc89"/>
    <ds:schemaRef ds:uri="http://schemas.microsoft.com/office/2006/documentManagement/types"/>
    <ds:schemaRef ds:uri="http://purl.org/dc/elements/1.1/"/>
    <ds:schemaRef ds:uri="http://schemas.microsoft.com/office/2006/metadata/properties"/>
    <ds:schemaRef ds:uri="f69ac7c7-1a2e-46bd-a988-685139f8f258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3847F8EF-8AAF-48C9-9DFE-A66AC49D528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CSK3ReadingAFR</vt:lpstr>
      <vt:lpstr>CSK3ReadingAFR!Print_Area</vt:lpstr>
    </vt:vector>
  </TitlesOfParts>
  <Manager/>
  <Company>Arizona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Gardea, Maria</dc:creator>
  <cp:keywords/>
  <dc:description/>
  <cp:lastModifiedBy>Ryan Young</cp:lastModifiedBy>
  <cp:lastPrinted>2015-08-12T11:21:16Z</cp:lastPrinted>
  <dcterms:created xsi:type="dcterms:W3CDTF">2012-06-26T13:01:21Z</dcterms:created>
  <dcterms:modified xsi:type="dcterms:W3CDTF">2024-08-19T19:26:22Z</dcterms:modified>
  <cp:category/>
  <cp:contentStatus/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scalYear">
    <vt:lpwstr>2022</vt:lpwstr>
  </property>
  <property fmtid="{D5CDD505-2E9C-101B-9397-08002B2CF9AE}" pid="3" name="BudgetTypeID">
    <vt:lpwstr>43</vt:lpwstr>
  </property>
  <property fmtid="{D5CDD505-2E9C-101B-9397-08002B2CF9AE}" pid="4" name="SchoolBySchool">
    <vt:lpwstr>0</vt:lpwstr>
  </property>
  <property fmtid="{D5CDD505-2E9C-101B-9397-08002B2CF9AE}" pid="5" name="MediaServiceImageTags">
    <vt:lpwstr/>
  </property>
  <property fmtid="{D5CDD505-2E9C-101B-9397-08002B2CF9AE}" pid="6" name="ContentTypeId">
    <vt:lpwstr>0x01010011E11B9217455B40B8FBB9893A94134E</vt:lpwstr>
  </property>
  <property fmtid="{D5CDD505-2E9C-101B-9397-08002B2CF9AE}" pid="7" name="ADEGUID">
    <vt:lpwstr>E8DC6A33-0FB5-4A17-9FB5-01064644C91C</vt:lpwstr>
  </property>
</Properties>
</file>